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لجان وجمعيات\لجان التنمية\الحسابات الختامية\اللجان\2022\السادة\"/>
    </mc:Choice>
  </mc:AlternateContent>
  <bookViews>
    <workbookView xWindow="-108" yWindow="-108" windowWidth="23256" windowHeight="12576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D165" i="1" s="1"/>
  <c r="E163" i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3" i="1"/>
  <c r="D164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211" i="1"/>
  <c r="D183" i="1"/>
  <c r="E49" i="1"/>
  <c r="D49" i="1" s="1"/>
  <c r="E7" i="1"/>
  <c r="F210" i="1" l="1"/>
  <c r="D210" i="1" s="1"/>
  <c r="D134" i="1"/>
  <c r="E19" i="4"/>
  <c r="D256" i="1"/>
  <c r="H293" i="1"/>
  <c r="H5" i="1"/>
  <c r="D257" i="1"/>
  <c r="E38" i="1"/>
  <c r="D38" i="1" s="1"/>
  <c r="D7" i="1"/>
  <c r="F293" i="1" l="1"/>
  <c r="F5" i="1"/>
  <c r="E6" i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<sst xmlns="http://schemas.openxmlformats.org/spreadsheetml/2006/main" count="554" uniqueCount="447">
  <si>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</si>
  <si>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</si>
  <si>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</si>
  <si>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</si>
  <si>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</si>
  <si>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</si>
  <si>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</si>
  <si>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</si>
  <si>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</si>
  <si>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</si>
  <si>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</si>
  <si>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</si>
  <si>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</si>
  <si>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</si>
  <si>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</si>
  <si>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</si>
  <si>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</si>
  <si>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</si>
  <si>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</si>
  <si>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</si>
  <si>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</si>
  <si>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</si>
  <si>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</si>
  <si>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</si>
  <si>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</si>
  <si>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</si>
  <si>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</si>
  <si>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</si>
  <si>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</si>
  <si>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</si>
  <si>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</si>
  <si>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</si>
  <si>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</si>
  <si>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</si>
  <si>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</si>
  <si>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</si>
  <si>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</si>
  <si>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</si>
  <si>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</si>
  <si>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</si>
  <si>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</si>
  <si>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</si>
  <si>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</si>
  <si>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</si>
  <si>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</si>
  <si>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</si>
  <si>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</si>
  <si>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</si>
  <si>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</si>
  <si>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</si>
  <si>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</si>
  <si>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</si>
  <si>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</si>
  <si>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</si>
  <si>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</si>
  <si>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</si>
  <si>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</si>
  <si>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</si>
  <si>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</si>
  <si>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</si>
  <si>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</si>
  <si>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</si>
  <si>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</si>
  <si>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</si>
  <si>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</si>
  <si>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</si>
  <si>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</si>
  <si>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</si>
  <si>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</si>
  <si>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</si>
  <si>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</si>
  <si>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</si>
  <si>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</si>
  <si>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</si>
  <si>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</si>
  <si>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</si>
  <si>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</si>
  <si>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</si>
  <si>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</si>
  <si>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</si>
  <si>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</si>
  <si>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</si>
  <si>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</si>
  <si>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</si>
  <si>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</si>
  <si>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</si>
  <si>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</si>
  <si>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</si>
  <si>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</si>
  <si>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</si>
  <si>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</si>
  <si>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</si>
  <si>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</si>
  <si>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</si>
  <si>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</si>
  <si>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</si>
  <si>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</si>
  <si>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</si>
  <si>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</si>
  <si>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</si>
  <si>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</si>
  <si>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</si>
  <si>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</si>
  <si>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</si>
  <si>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</si>
  <si>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</si>
  <si>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</si>
  <si>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</si>
  <si>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</si>
  <si>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</si>
  <si>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</si>
  <si>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</si>
  <si>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</si>
  <si>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</si>
  <si>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</si>
  <si>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</si>
  <si>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</si>
  <si>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</si>
  <si>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</si>
  <si>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</si>
  <si>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</si>
  <si>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</si>
  <si>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</si>
  <si>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</si>
  <si>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</si>
  <si>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</si>
  <si>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</si>
  <si>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</si>
  <si>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</si>
  <si>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</si>
  <si>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</si>
  <si>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</si>
  <si>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</si>
  <si>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</si>
  <si>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</si>
  <si>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</si>
  <si>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</si>
  <si>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</si>
  <si>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</si>
  <si>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</si>
  <si>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</si>
  <si>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</si>
  <si>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</si>
  <si>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</si>
  <si>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</si>
  <si>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</si>
  <si>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</si>
  <si>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</si>
  <si>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</si>
  <si>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</si>
  <si>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</si>
  <si>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</si>
  <si>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</si>
  <si>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</si>
  <si>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</si>
  <si>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</si>
  <si>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</si>
  <si>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</si>
  <si>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</si>
  <si>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</si>
  <si>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</si>
  <si>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</si>
  <si>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</si>
  <si>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</si>
  <si>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</si>
  <si>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</si>
  <si>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</si>
  <si>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</si>
  <si>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</si>
  <si>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</si>
  <si>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</si>
  <si>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</si>
  <si>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</si>
  <si>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</si>
  <si>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</si>
  <si>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</si>
  <si>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</si>
  <si>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</si>
  <si>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</si>
  <si>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</si>
  <si>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</si>
  <si>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</si>
  <si>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</si>
  <si>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</si>
  <si>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</si>
  <si>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</si>
  <si>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</si>
  <si>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</si>
  <si>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</si>
  <si>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</si>
  <si>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</si>
  <si>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</si>
  <si>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</si>
  <si>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</si>
  <si>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</si>
  <si>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</si>
  <si>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</si>
  <si>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</si>
  <si>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</si>
  <si>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</si>
  <si>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</si>
  <si>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</si>
  <si>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</si>
  <si>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</si>
  <si>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</si>
  <si>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</si>
  <si>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</si>
  <si>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</si>
  <si>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</si>
  <si>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</si>
  <si>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</si>
  <si>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</si>
  <si>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</si>
  <si>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</si>
  <si>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</si>
  <si>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</si>
  <si>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</si>
  <si>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</si>
  <si>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</si>
  <si>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</si>
  <si>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</si>
  <si>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</si>
  <si>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</si>
  <si>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</si>
  <si>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</si>
  <si>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</si>
  <si>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</si>
  <si>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</si>
  <si>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</si>
  <si>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</si>
  <si>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</si>
  <si>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</si>
  <si>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</si>
  <si>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</si>
  <si>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</si>
  <si>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</si>
  <si>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</si>
  <si>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</si>
  <si>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</si>
  <si>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</si>
  <si>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</si>
  <si>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</si>
  <si>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</si>
  <si>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</si>
  <si>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</si>
  <si>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</si>
  <si>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</si>
  <si>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</si>
  <si>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</si>
  <si>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</si>
  <si>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</si>
  <si>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</si>
  <si>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</si>
  <si>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</si>
  <si>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</si>
  <si>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</si>
  <si>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</si>
  <si>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</si>
  <si>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</si>
  <si>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</si>
  <si>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</si>
  <si>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</si>
  <si>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</si>
  <si>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</si>
  <si>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</si>
  <si>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</si>
  <si>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</si>
  <si>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</si>
  <si>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</si>
  <si>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</si>
  <si>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</si>
  <si>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</si>
  <si>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</si>
  <si>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</si>
  <si>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</si>
  <si>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</si>
  <si>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</si>
  <si>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</si>
  <si>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</si>
  <si>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</si>
  <si>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</si>
  <si>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</si>
  <si>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</si>
  <si>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</si>
  <si>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</si>
  <si>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</si>
  <si>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</si>
  <si>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</si>
  <si>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</si>
  <si>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</si>
  <si>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</si>
  <si>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</si>
  <si>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</si>
  <si>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</si>
  <si>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</si>
  <si>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</si>
  <si>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</si>
  <si>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</si>
  <si>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</si>
  <si>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</si>
  <si>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</si>
  <si>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</si>
  <si>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</si>
  <si>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</si>
  <si>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</si>
  <si>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</si>
  <si>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</si>
  <si>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</si>
  <si>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</si>
  <si>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</si>
  <si>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</si>
  <si>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</si>
  <si>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</si>
  <si>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</si>
  <si>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</si>
  <si>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</si>
  <si>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</si>
  <si>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</si>
  <si>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</si>
  <si>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</si>
  <si>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</si>
  <si>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</si>
  <si>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</si>
  <si>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</si>
  <si>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</si>
  <si>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</si>
  <si>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</si>
  <si>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</si>
  <si>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</si>
  <si>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</si>
  <si>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</si>
  <si>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</si>
  <si>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</si>
  <si>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</si>
  <si>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</si>
  <si>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</si>
  <si>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</si>
  <si>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</si>
  <si>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</si>
  <si>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</si>
  <si>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</si>
  <si>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</si>
  <si>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</si>
  <si>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</si>
  <si>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</si>
  <si>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</si>
  <si>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</si>
  <si>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</si>
  <si>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</si>
  <si>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</si>
  <si>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</si>
  <si>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</si>
  <si>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</si>
  <si>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</si>
  <si>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</si>
  <si>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</si>
  <si>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</si>
  <si>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</si>
  <si>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</si>
  <si>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</si>
  <si>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</si>
  <si>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</si>
  <si>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</si>
  <si>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</si>
  <si>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</si>
  <si>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</si>
  <si>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</si>
  <si>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</si>
  <si>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</si>
  <si>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</si>
  <si>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</si>
  <si>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</si>
  <si>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</si>
  <si>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</si>
  <si>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</si>
  <si>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</si>
  <si>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</si>
  <si>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</si>
  <si>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</si>
  <si>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</si>
  <si>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</si>
  <si>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</si>
  <si>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</si>
  <si>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</si>
  <si>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</si>
  <si>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</si>
  <si>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</si>
  <si>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</si>
  <si>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</si>
  <si>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</si>
  <si>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</si>
  <si>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</si>
  <si>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</si>
  <si>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</si>
  <si>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</si>
  <si>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</si>
  <si>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</si>
  <si>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</si>
  <si>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</si>
  <si>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</si>
  <si>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</si>
  <si>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</si>
  <si>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</si>
  <si>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</si>
  <si>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</si>
  <si>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</si>
  <si>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</si>
  <si>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</si>
  <si>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</si>
  <si>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</si>
  <si>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</si>
  <si>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</si>
  <si>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</si>
  <si>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</si>
  <si>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</si>
  <si>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</si>
  <si>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</si>
  <si>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</si>
  <si>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</si>
  <si>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</si>
  <si>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</si>
  <si>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</si>
  <si>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</si>
  <si>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</si>
  <si>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</si>
  <si>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</si>
  <si>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</si>
  <si>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</si>
  <si>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</si>
  <si>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</si>
  <si>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</si>
  <si>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</si>
  <si>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</si>
  <si>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</si>
  <si>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</si>
  <si>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</si>
  <si>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</si>
  <si>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</si>
  <si>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</si>
  <si>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</si>
  <si>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</si>
  <si>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</si>
  <si>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</si>
  <si>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2022      الى 30 / 9 / 2022    </t>
  </si>
  <si>
    <t xml:space="preserve">تقرير بالأصول الثابتة بتاريخ 30 /  9 /   2022م </t>
  </si>
  <si>
    <t>تقرير بالإلتزامات وصافي اًلأصول بتاريخ 30 /  9 /    2022م</t>
  </si>
  <si>
    <t xml:space="preserve">تقرير إيرادات ومصروفات البرامج والأنشطة المقيدة للفترة من 1 /  7 / 2022م      الى  30 / 9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</si>
</sst>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C57D9024-E78E-4AFE-ABD3-21351912A471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التنمية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الأهلية بالسادة وتوابعها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</a:t>
          </a:r>
          <a:r>
            <a:rPr lang="ar-SA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12609032.67</a:t>
          </a:r>
          <a:r>
            <a:rPr lang="ar-SA" sz="1400"/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19 / 9 / 1443</a:t>
          </a:r>
          <a:r>
            <a:rPr lang="ar-SA" sz="1400">
              <a:effectLst/>
              <a:latin typeface="+mn-lt"/>
              <a:ea typeface="Calibri"/>
              <a:cs typeface="+mn-cs"/>
            </a:rPr>
            <a:t> هـ      ترخيص رقم 4256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 / 9 / 1443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هـ   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السادة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0534447180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t1407@hotmail.com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15" sqref="K15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12609032.67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F16" sqref="F16"/>
    </sheetView>
  </sheetViews>
  <sheetFormatPr defaultRowHeight="13.8"/>
  <cols>
    <col min="2" max="2" width="8.09765625" bestFit="1" customWidth="1"/>
    <col min="3" max="3" width="32.09765625" customWidth="1"/>
    <col min="5" max="5" width="9.8984375" bestFit="1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97">
        <v>817474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817474</v>
      </c>
      <c r="P18" s="141">
        <f t="shared" si="2"/>
        <v>817474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817474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817474</v>
      </c>
      <c r="P19" s="6">
        <f t="shared" si="2"/>
        <v>817474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817474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817474</v>
      </c>
      <c r="P26" s="9">
        <f t="shared" si="2"/>
        <v>817474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36" activePane="bottomRight" state="frozen"/>
      <selection pane="topRight" activeCell="M1" sqref="M1"/>
      <selection pane="bottomLeft" activeCell="A5" sqref="A5"/>
      <selection pane="bottomRight" activeCell="F251" sqref="F251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241296.45</v>
      </c>
      <c r="E5" s="223">
        <f>E6</f>
        <v>42584.45</v>
      </c>
      <c r="F5" s="224">
        <f>F210</f>
        <v>198712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42584.45</v>
      </c>
      <c r="E6" s="226">
        <f>E7+E38+E134+E190</f>
        <v>42584.45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29758</v>
      </c>
      <c r="E7" s="226">
        <f>E8+E17</f>
        <v>29758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29758</v>
      </c>
      <c r="E8" s="226">
        <f>SUM(E9:E16)</f>
        <v>29758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21500</v>
      </c>
      <c r="E9" s="226">
        <v>21500</v>
      </c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8258</v>
      </c>
      <c r="E16" s="226">
        <v>8258</v>
      </c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12826.45</v>
      </c>
      <c r="E134" s="226">
        <f>SUM(E135,E137,E144,E150,E155,E157,E159,E161,E163,E165,E167,E169,E171,E183)</f>
        <v>12826.45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373</v>
      </c>
      <c r="E144" s="226">
        <f>SUM(E145:E149)</f>
        <v>373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373</v>
      </c>
      <c r="E145" s="226">
        <v>373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9232.18</v>
      </c>
      <c r="E150" s="226">
        <f>SUM(E151:E154)</f>
        <v>9232.18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9232.18</v>
      </c>
      <c r="E152" s="226">
        <v>9232.18</v>
      </c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401.39</v>
      </c>
      <c r="E155" s="226">
        <f>E156</f>
        <v>401.39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401.39</v>
      </c>
      <c r="E156" s="226">
        <v>401.39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195</v>
      </c>
      <c r="E159" s="226">
        <f>E160</f>
        <v>195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195</v>
      </c>
      <c r="E160" s="226">
        <v>195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2624.88</v>
      </c>
      <c r="E165" s="226">
        <f>E166</f>
        <v>2624.88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2624.88</v>
      </c>
      <c r="E166" s="226">
        <v>2624.88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198712</v>
      </c>
      <c r="E210" s="228"/>
      <c r="F210" s="227">
        <f>SUM(F211,F249)</f>
        <v>198712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198712</v>
      </c>
      <c r="E249" s="232"/>
      <c r="F249" s="227">
        <f>SUM(F250,F252,F254)</f>
        <v>198712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198712</v>
      </c>
      <c r="E250" s="232"/>
      <c r="F250" s="227">
        <f>F251</f>
        <v>198712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198712</v>
      </c>
      <c r="E251" s="232"/>
      <c r="F251" s="227">
        <v>198712</v>
      </c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241296.45</v>
      </c>
      <c r="E293" s="243">
        <f>E5</f>
        <v>42584.45</v>
      </c>
      <c r="F293" s="243">
        <f>F210</f>
        <v>198712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5" workbookViewId="0">
      <selection activeCell="D20" sqref="D20"/>
    </sheetView>
  </sheetViews>
  <sheetFormatPr defaultRowHeight="13.8"/>
  <cols>
    <col min="3" max="3" width="44.3984375" customWidth="1"/>
    <col min="4" max="4" width="12.296875" bestFit="1" customWidth="1"/>
    <col min="5" max="5" width="11.89843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5">
        <v>688673.77</v>
      </c>
      <c r="E7" s="204">
        <v>734295.77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688673.77</v>
      </c>
      <c r="E15" s="161">
        <f>SUM(E7:E14)</f>
        <v>734295.77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6">
        <v>1059892</v>
      </c>
      <c r="E17" s="211">
        <v>912192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96">
        <v>11628880</v>
      </c>
      <c r="E20" s="211">
        <v>11141954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12688772</v>
      </c>
      <c r="E22" s="161">
        <f>SUM(E17:E21)</f>
        <v>12054146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13377445.77</v>
      </c>
      <c r="E33" s="166">
        <f>E15+E22+E31</f>
        <v>12788441.77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zoomScale="96" zoomScaleNormal="96" workbookViewId="0">
      <selection activeCell="E11" sqref="E11"/>
    </sheetView>
  </sheetViews>
  <sheetFormatPr defaultRowHeight="13.8"/>
  <cols>
    <col min="3" max="3" width="8.09765625" bestFit="1" customWidth="1"/>
    <col min="4" max="4" width="33.3984375" customWidth="1"/>
    <col min="5" max="6" width="12.39843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>
        <v>3000</v>
      </c>
      <c r="F10" s="159">
        <v>3000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765413.1</v>
      </c>
      <c r="F19" s="211">
        <v>752586.65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765413.1</v>
      </c>
      <c r="F22" s="161">
        <f>SUM(F15:F21)</f>
        <v>752586.65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0</v>
      </c>
      <c r="F25" s="204">
        <v>0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12609032.67</v>
      </c>
      <c r="F26" s="204">
        <v>12032855.119999999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12609032.67</v>
      </c>
      <c r="F28" s="164">
        <f>SUM(F25:F27)</f>
        <v>12032855.119999999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13377445.77</v>
      </c>
      <c r="F30" s="166">
        <f>F13+F22+F28</f>
        <v>12788441.77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0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2023-01-10T11:39:53Z</dcterms:modified>
</cp:coreProperties>
</file>